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ala olimpijada" sheetId="1" r:id="rId1"/>
  </sheets>
  <definedNames>
    <definedName name="_xlnm.Print_Titles" localSheetId="0">'mala olimpijada'!$3:$3</definedName>
  </definedNames>
  <calcPr fullCalcOnLoad="1"/>
</workbook>
</file>

<file path=xl/comments1.xml><?xml version="1.0" encoding="utf-8"?>
<comments xmlns="http://schemas.openxmlformats.org/spreadsheetml/2006/main">
  <authors>
    <author>ucenik</author>
    <author>Administrator</author>
  </authors>
  <commentList>
    <comment ref="Y5" authorId="0">
      <text>
        <r>
          <rPr>
            <sz val="8"/>
            <rFont val="Tahoma"/>
            <family val="0"/>
          </rPr>
          <t>5</t>
        </r>
      </text>
    </comment>
    <comment ref="Z11" authorId="0">
      <text>
        <r>
          <rPr>
            <sz val="8"/>
            <rFont val="Tahoma"/>
            <family val="0"/>
          </rPr>
          <t>9</t>
        </r>
      </text>
    </comment>
    <comment ref="Y19" authorId="0">
      <text>
        <r>
          <rPr>
            <sz val="8"/>
            <rFont val="Tahoma"/>
            <family val="0"/>
          </rPr>
          <t>5</t>
        </r>
      </text>
    </comment>
    <comment ref="AH11" authorId="1">
      <text>
        <r>
          <rPr>
            <b/>
            <sz val="10"/>
            <rFont val="Tahoma"/>
            <family val="0"/>
          </rPr>
          <t>23</t>
        </r>
      </text>
    </comment>
    <comment ref="AK11" authorId="1">
      <text>
        <r>
          <rPr>
            <b/>
            <sz val="10"/>
            <rFont val="Tahoma"/>
            <family val="0"/>
          </rPr>
          <t>0</t>
        </r>
      </text>
    </comment>
    <comment ref="AH13" authorId="1">
      <text>
        <r>
          <rPr>
            <b/>
            <sz val="10"/>
            <rFont val="Tahoma"/>
            <family val="0"/>
          </rPr>
          <t>18</t>
        </r>
      </text>
    </comment>
    <comment ref="AJ13" authorId="1">
      <text>
        <r>
          <rPr>
            <b/>
            <sz val="10"/>
            <rFont val="Tahoma"/>
            <family val="0"/>
          </rPr>
          <t>6</t>
        </r>
      </text>
    </comment>
    <comment ref="AI12" authorId="1">
      <text>
        <r>
          <rPr>
            <b/>
            <sz val="10"/>
            <rFont val="Tahoma"/>
            <family val="0"/>
          </rPr>
          <t>10</t>
        </r>
      </text>
    </comment>
    <comment ref="AN12" authorId="1">
      <text>
        <r>
          <rPr>
            <b/>
            <sz val="10"/>
            <rFont val="Tahoma"/>
            <family val="0"/>
          </rPr>
          <t>3</t>
        </r>
      </text>
    </comment>
    <comment ref="AN7" authorId="1">
      <text>
        <r>
          <rPr>
            <b/>
            <sz val="10"/>
            <rFont val="Tahoma"/>
            <family val="0"/>
          </rPr>
          <t>0</t>
        </r>
      </text>
    </comment>
    <comment ref="AO7" authorId="1">
      <text>
        <r>
          <rPr>
            <b/>
            <sz val="10"/>
            <rFont val="Tahoma"/>
            <family val="0"/>
          </rPr>
          <t>2</t>
        </r>
      </text>
    </comment>
    <comment ref="AN10" authorId="1">
      <text>
        <r>
          <rPr>
            <b/>
            <sz val="10"/>
            <rFont val="Tahoma"/>
            <family val="0"/>
          </rPr>
          <t>5</t>
        </r>
      </text>
    </comment>
  </commentList>
</comments>
</file>

<file path=xl/sharedStrings.xml><?xml version="1.0" encoding="utf-8"?>
<sst xmlns="http://schemas.openxmlformats.org/spreadsheetml/2006/main" count="207" uniqueCount="90">
  <si>
    <t>3.</t>
  </si>
  <si>
    <t xml:space="preserve">4. </t>
  </si>
  <si>
    <t>Име и презиме</t>
  </si>
  <si>
    <t>1.</t>
  </si>
  <si>
    <t>2.</t>
  </si>
  <si>
    <t>5.</t>
  </si>
  <si>
    <t>разред</t>
  </si>
  <si>
    <t>oпш</t>
  </si>
  <si>
    <t>укупно</t>
  </si>
  <si>
    <t>реп</t>
  </si>
  <si>
    <t>р</t>
  </si>
  <si>
    <t>IV</t>
  </si>
  <si>
    <t>град</t>
  </si>
  <si>
    <t>школа</t>
  </si>
  <si>
    <t>Београд</t>
  </si>
  <si>
    <t>III</t>
  </si>
  <si>
    <t>II</t>
  </si>
  <si>
    <t>I</t>
  </si>
  <si>
    <t>категор</t>
  </si>
  <si>
    <t>А</t>
  </si>
  <si>
    <t>Б</t>
  </si>
  <si>
    <t>регион</t>
  </si>
  <si>
    <t>мађ</t>
  </si>
  <si>
    <t>Крагујевац</t>
  </si>
  <si>
    <t>Прва крагујевачка гимназија</t>
  </si>
  <si>
    <t>Баралић Ђорђе</t>
  </si>
  <si>
    <t>Смаилагић Маријана</t>
  </si>
  <si>
    <t>Карабашевић Анђела</t>
  </si>
  <si>
    <t>Филиповић Димитрије</t>
  </si>
  <si>
    <t>Ђорић Милош</t>
  </si>
  <si>
    <t>Стојсављевић Петра</t>
  </si>
  <si>
    <t>Рајковић Урош</t>
  </si>
  <si>
    <t>Кабиљо Игор</t>
  </si>
  <si>
    <t>Манић Ана</t>
  </si>
  <si>
    <t>Вељковић Ненад</t>
  </si>
  <si>
    <t>Лукић Никола</t>
  </si>
  <si>
    <t>Ђуретић Јована</t>
  </si>
  <si>
    <t>Гимназија</t>
  </si>
  <si>
    <t>Техничка школа</t>
  </si>
  <si>
    <t>Гимназија „Светозар Марковић“</t>
  </si>
  <si>
    <t>Ниш</t>
  </si>
  <si>
    <t>Младеновић Ана</t>
  </si>
  <si>
    <t>Гимназија "Јован Јовановић Змај"</t>
  </si>
  <si>
    <t>Нови Сад</t>
  </si>
  <si>
    <t>Башић Бојан</t>
  </si>
  <si>
    <t>Лозница</t>
  </si>
  <si>
    <t>Гимназија "Вук Караџић"</t>
  </si>
  <si>
    <t>Кладарин Бојан</t>
  </si>
  <si>
    <t>Математичка гимназија</t>
  </si>
  <si>
    <t>Краљево</t>
  </si>
  <si>
    <t>Јевремовић Марко</t>
  </si>
  <si>
    <t>шифра</t>
  </si>
  <si>
    <t>шиф</t>
  </si>
  <si>
    <t>учион.</t>
  </si>
  <si>
    <t>бр.</t>
  </si>
  <si>
    <t>раз.</t>
  </si>
  <si>
    <t>кат.</t>
  </si>
  <si>
    <t>награда</t>
  </si>
  <si>
    <t>похвала</t>
  </si>
  <si>
    <t>Подгорица</t>
  </si>
  <si>
    <t>Уљаревић Игор</t>
  </si>
  <si>
    <t>Требиње</t>
  </si>
  <si>
    <t>Милићевић Миленко</t>
  </si>
  <si>
    <t>Гимназија „Слободан Шкеровић“</t>
  </si>
  <si>
    <t>Михић Бошко</t>
  </si>
  <si>
    <t>Матрак Миодраг</t>
  </si>
  <si>
    <t>Власеница</t>
  </si>
  <si>
    <t>СШЦ „Милорад Влачић“</t>
  </si>
  <si>
    <t>сав</t>
  </si>
  <si>
    <t>ИНТЕР 1908</t>
  </si>
  <si>
    <t>ЈАЈЕ 1111</t>
  </si>
  <si>
    <t>ДИМИ1407</t>
  </si>
  <si>
    <t>БАРКЕ</t>
  </si>
  <si>
    <t>ПРОДАЈЕМ ЈУГА ТЕЛ 8453717</t>
  </si>
  <si>
    <t>ШВАЈНЕ 55555</t>
  </si>
  <si>
    <t>ОЛОВО</t>
  </si>
  <si>
    <t>"64"</t>
  </si>
  <si>
    <t>НАТАНЕРО</t>
  </si>
  <si>
    <t>А7Г16</t>
  </si>
  <si>
    <t>БАТИСТУТА</t>
  </si>
  <si>
    <t>ПГП87</t>
  </si>
  <si>
    <t>ЈУТРО25287</t>
  </si>
  <si>
    <t>С.Ч.</t>
  </si>
  <si>
    <t>АСЛНБ</t>
  </si>
  <si>
    <t>РЕНИВ912</t>
  </si>
  <si>
    <t>П</t>
  </si>
  <si>
    <t>мала</t>
  </si>
  <si>
    <t>збир</t>
  </si>
  <si>
    <t>3. b</t>
  </si>
  <si>
    <t xml:space="preserve">                                      Резултати након Мале олимпијаде</t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</si>
</sst>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Ft&quot;;\-#,##0\ &quot;Ft&quot;"/>
    <numFmt numFmtId="189" formatCode="#,##0\ &quot;Ft&quot;;[Red]\-#,##0\ &quot;Ft&quot;"/>
    <numFmt numFmtId="190" formatCode="#,##0.00\ &quot;Ft&quot;;\-#,##0.00\ &quot;Ft&quot;"/>
    <numFmt numFmtId="191" formatCode="#,##0.00\ &quot;Ft&quot;;[Red]\-#,##0.00\ &quot;Ft&quot;"/>
    <numFmt numFmtId="192" formatCode="_-* #,##0\ &quot;Ft&quot;_-;\-* #,##0\ &quot;Ft&quot;_-;_-* &quot;-&quot;\ &quot;Ft&quot;_-;_-@_-"/>
    <numFmt numFmtId="193" formatCode="_-* #,##0\ _F_t_-;\-* #,##0\ _F_t_-;_-* &quot;-&quot;\ _F_t_-;_-@_-"/>
    <numFmt numFmtId="194" formatCode="_-* #,##0.00\ &quot;Ft&quot;_-;\-* #,##0.00\ &quot;Ft&quot;_-;_-* &quot;-&quot;??\ &quot;Ft&quot;_-;_-@_-"/>
    <numFmt numFmtId="195" formatCode="_-* #,##0.00\ _F_t_-;\-* #,##0.00\ _F_t_-;_-* &quot;-&quot;??\ _F_t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8"/>
      <name val="Tahoma"/>
      <family val="0"/>
    </font>
    <font>
      <b/>
      <sz val="10"/>
      <name val="Arial"/>
      <family val="0"/>
    </font>
    <font>
      <sz val="18"/>
      <name val="Arial"/>
      <family val="0"/>
    </font>
    <font>
      <b/>
      <sz val="10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21" applyNumberFormat="1" applyFont="1" applyFill="1" applyBorder="1" quotePrefix="1">
      <alignment/>
      <protection/>
    </xf>
    <xf numFmtId="0" fontId="0" fillId="0" borderId="1" xfId="21" applyNumberFormat="1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 quotePrefix="1">
      <alignment horizontal="center"/>
    </xf>
    <xf numFmtId="0" fontId="0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3"/>
  <sheetViews>
    <sheetView tabSelected="1" workbookViewId="0" topLeftCell="B1">
      <selection activeCell="AS9" sqref="B9:AS9"/>
    </sheetView>
  </sheetViews>
  <sheetFormatPr defaultColWidth="9.140625" defaultRowHeight="12.75" customHeight="1"/>
  <cols>
    <col min="1" max="1" width="5.7109375" style="3" hidden="1" customWidth="1"/>
    <col min="2" max="2" width="5.7109375" style="3" customWidth="1"/>
    <col min="3" max="3" width="10.8515625" style="12" hidden="1" customWidth="1"/>
    <col min="4" max="4" width="24.7109375" style="3" customWidth="1"/>
    <col min="5" max="5" width="23.140625" style="12" customWidth="1"/>
    <col min="6" max="6" width="8.00390625" style="12" hidden="1" customWidth="1"/>
    <col min="7" max="7" width="9.00390625" style="12" hidden="1" customWidth="1"/>
    <col min="8" max="8" width="35.8515625" style="12" customWidth="1"/>
    <col min="9" max="9" width="8.8515625" style="12" hidden="1" customWidth="1"/>
    <col min="10" max="10" width="7.7109375" style="12" hidden="1" customWidth="1"/>
    <col min="11" max="11" width="5.7109375" style="12" hidden="1" customWidth="1"/>
    <col min="12" max="12" width="5.57421875" style="12" hidden="1" customWidth="1"/>
    <col min="13" max="14" width="5.8515625" style="12" hidden="1" customWidth="1"/>
    <col min="15" max="15" width="6.00390625" style="12" hidden="1" customWidth="1"/>
    <col min="16" max="16" width="6.140625" style="12" hidden="1" customWidth="1"/>
    <col min="17" max="17" width="6.57421875" style="12" hidden="1" customWidth="1"/>
    <col min="18" max="18" width="8.00390625" style="12" hidden="1" customWidth="1"/>
    <col min="19" max="19" width="6.57421875" style="12" hidden="1" customWidth="1"/>
    <col min="20" max="20" width="6.28125" style="12" hidden="1" customWidth="1"/>
    <col min="21" max="21" width="9.140625" style="12" hidden="1" customWidth="1"/>
    <col min="22" max="23" width="9.140625" style="3" hidden="1" customWidth="1"/>
    <col min="24" max="24" width="9.140625" style="12" hidden="1" customWidth="1"/>
    <col min="25" max="30" width="5.8515625" style="3" hidden="1" customWidth="1"/>
    <col min="31" max="31" width="9.140625" style="3" hidden="1" customWidth="1"/>
    <col min="32" max="32" width="7.7109375" style="12" customWidth="1"/>
    <col min="33" max="33" width="18.421875" style="12" hidden="1" customWidth="1"/>
    <col min="34" max="37" width="5.8515625" style="3" hidden="1" customWidth="1"/>
    <col min="38" max="38" width="5.8515625" style="3" customWidth="1"/>
    <col min="39" max="39" width="0" style="3" hidden="1" customWidth="1"/>
    <col min="40" max="42" width="5.8515625" style="3" customWidth="1"/>
    <col min="43" max="43" width="5.8515625" style="3" hidden="1" customWidth="1"/>
    <col min="44" max="44" width="5.8515625" style="3" customWidth="1"/>
    <col min="45" max="45" width="7.00390625" style="3" customWidth="1"/>
    <col min="46" max="16384" width="9.140625" style="3" customWidth="1"/>
  </cols>
  <sheetData>
    <row r="1" spans="2:44" ht="25.5" customHeight="1">
      <c r="B1" s="12"/>
      <c r="D1" s="12"/>
      <c r="E1" s="21" t="s">
        <v>89</v>
      </c>
      <c r="V1" s="12"/>
      <c r="W1" s="12"/>
      <c r="Y1" s="12"/>
      <c r="Z1" s="12"/>
      <c r="AA1" s="12"/>
      <c r="AB1" s="12"/>
      <c r="AC1" s="12"/>
      <c r="AD1" s="12"/>
      <c r="AE1" s="12"/>
      <c r="AF1" s="3"/>
      <c r="AG1" s="21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2:44" ht="12.75" customHeight="1">
      <c r="B2" s="12"/>
      <c r="D2" s="12"/>
      <c r="V2" s="12"/>
      <c r="W2" s="12"/>
      <c r="Y2" s="12"/>
      <c r="Z2" s="12"/>
      <c r="AA2" s="12"/>
      <c r="AB2" s="12"/>
      <c r="AC2" s="12"/>
      <c r="AD2" s="12"/>
      <c r="AE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5" ht="12.75" customHeight="1">
      <c r="A3" s="2" t="s">
        <v>54</v>
      </c>
      <c r="B3" s="17"/>
      <c r="C3" s="18" t="s">
        <v>51</v>
      </c>
      <c r="D3" s="18" t="s">
        <v>2</v>
      </c>
      <c r="E3" s="18" t="s">
        <v>12</v>
      </c>
      <c r="F3" s="18" t="s">
        <v>21</v>
      </c>
      <c r="G3" s="18" t="s">
        <v>53</v>
      </c>
      <c r="H3" s="18" t="s">
        <v>13</v>
      </c>
      <c r="I3" s="18" t="s">
        <v>55</v>
      </c>
      <c r="J3" s="18" t="s">
        <v>56</v>
      </c>
      <c r="K3" s="18" t="s">
        <v>7</v>
      </c>
      <c r="L3" s="19" t="s">
        <v>3</v>
      </c>
      <c r="M3" s="19" t="s">
        <v>4</v>
      </c>
      <c r="N3" s="18" t="s">
        <v>0</v>
      </c>
      <c r="O3" s="18" t="s">
        <v>1</v>
      </c>
      <c r="P3" s="19" t="s">
        <v>5</v>
      </c>
      <c r="Q3" s="18" t="s">
        <v>12</v>
      </c>
      <c r="R3" s="18" t="s">
        <v>8</v>
      </c>
      <c r="S3" s="18" t="s">
        <v>9</v>
      </c>
      <c r="T3" s="18" t="s">
        <v>22</v>
      </c>
      <c r="U3" s="17" t="s">
        <v>12</v>
      </c>
      <c r="V3" s="18" t="s">
        <v>6</v>
      </c>
      <c r="W3" s="18" t="s">
        <v>18</v>
      </c>
      <c r="X3" s="18" t="s">
        <v>52</v>
      </c>
      <c r="Y3" s="19" t="s">
        <v>3</v>
      </c>
      <c r="Z3" s="19" t="s">
        <v>4</v>
      </c>
      <c r="AA3" s="18" t="s">
        <v>0</v>
      </c>
      <c r="AB3" s="18" t="s">
        <v>1</v>
      </c>
      <c r="AC3" s="19" t="s">
        <v>5</v>
      </c>
      <c r="AD3" s="18" t="s">
        <v>9</v>
      </c>
      <c r="AE3" s="13" t="s">
        <v>57</v>
      </c>
      <c r="AF3" s="2" t="s">
        <v>6</v>
      </c>
      <c r="AG3" s="18" t="s">
        <v>51</v>
      </c>
      <c r="AH3" s="19" t="s">
        <v>3</v>
      </c>
      <c r="AI3" s="19" t="s">
        <v>4</v>
      </c>
      <c r="AJ3" s="18" t="s">
        <v>0</v>
      </c>
      <c r="AK3" s="18" t="s">
        <v>1</v>
      </c>
      <c r="AL3" s="18" t="s">
        <v>68</v>
      </c>
      <c r="AM3" s="18" t="s">
        <v>57</v>
      </c>
      <c r="AN3" s="19" t="s">
        <v>3</v>
      </c>
      <c r="AO3" s="19" t="s">
        <v>4</v>
      </c>
      <c r="AP3" s="18" t="s">
        <v>0</v>
      </c>
      <c r="AQ3" s="18" t="s">
        <v>88</v>
      </c>
      <c r="AR3" s="18" t="s">
        <v>86</v>
      </c>
      <c r="AS3" s="18" t="s">
        <v>87</v>
      </c>
    </row>
    <row r="4" spans="1:45" ht="12.75" customHeight="1">
      <c r="A4" s="1">
        <v>22</v>
      </c>
      <c r="B4" s="20">
        <f aca="true" t="shared" si="0" ref="B4:B19">IF(AL4=AL3,B3,ROW(B4)-3)</f>
        <v>1</v>
      </c>
      <c r="C4" s="1" t="str">
        <f aca="true" t="shared" si="1" ref="C4:C14">CONCATENATE(W4,X4)</f>
        <v>А3066</v>
      </c>
      <c r="D4" s="4" t="s">
        <v>28</v>
      </c>
      <c r="E4" s="1" t="s">
        <v>14</v>
      </c>
      <c r="F4" s="1">
        <v>1</v>
      </c>
      <c r="G4" s="1">
        <v>2</v>
      </c>
      <c r="H4" s="1" t="s">
        <v>48</v>
      </c>
      <c r="I4" s="1" t="s">
        <v>15</v>
      </c>
      <c r="J4" s="1" t="s">
        <v>19</v>
      </c>
      <c r="K4" s="1">
        <v>60</v>
      </c>
      <c r="L4" s="1">
        <v>20</v>
      </c>
      <c r="M4" s="1">
        <v>20</v>
      </c>
      <c r="N4" s="1">
        <v>20</v>
      </c>
      <c r="O4" s="1">
        <v>0</v>
      </c>
      <c r="P4" s="1">
        <v>0</v>
      </c>
      <c r="Q4" s="1">
        <f aca="true" t="shared" si="2" ref="Q4:Q14">SUM(L4:P4)</f>
        <v>60</v>
      </c>
      <c r="R4" s="1">
        <f aca="true" t="shared" si="3" ref="R4:R14">SUM(Q4,K4)</f>
        <v>120</v>
      </c>
      <c r="S4" s="1" t="s">
        <v>10</v>
      </c>
      <c r="T4" s="1"/>
      <c r="U4" s="1">
        <v>60</v>
      </c>
      <c r="V4" s="1">
        <v>3</v>
      </c>
      <c r="W4" s="1" t="s">
        <v>19</v>
      </c>
      <c r="X4" s="1">
        <f aca="true" t="shared" si="4" ref="X4:X14">V4*1000+3*A4</f>
        <v>3066</v>
      </c>
      <c r="Y4" s="1">
        <v>15</v>
      </c>
      <c r="Z4" s="1">
        <v>0</v>
      </c>
      <c r="AA4" s="1">
        <v>0</v>
      </c>
      <c r="AB4" s="1">
        <v>10</v>
      </c>
      <c r="AC4" s="1">
        <v>20</v>
      </c>
      <c r="AD4" s="1">
        <f aca="true" t="shared" si="5" ref="AD4:AD14">SUM(Y4:AC4)</f>
        <v>45</v>
      </c>
      <c r="AE4" s="4" t="s">
        <v>58</v>
      </c>
      <c r="AF4" s="6">
        <v>3</v>
      </c>
      <c r="AG4" s="1" t="s">
        <v>71</v>
      </c>
      <c r="AH4" s="1">
        <v>25</v>
      </c>
      <c r="AI4" s="1">
        <v>25</v>
      </c>
      <c r="AJ4" s="1">
        <v>0</v>
      </c>
      <c r="AK4" s="1">
        <v>25</v>
      </c>
      <c r="AL4" s="1">
        <f aca="true" t="shared" si="6" ref="AL4:AL23">SUM(AH4:AK4)</f>
        <v>75</v>
      </c>
      <c r="AM4" s="6">
        <v>1</v>
      </c>
      <c r="AN4" s="1">
        <v>25</v>
      </c>
      <c r="AO4" s="1">
        <v>25</v>
      </c>
      <c r="AP4" s="1">
        <v>0</v>
      </c>
      <c r="AQ4" s="1"/>
      <c r="AR4" s="1">
        <f aca="true" t="shared" si="7" ref="AR4:AR23">SUM(AN4:AP4)</f>
        <v>50</v>
      </c>
      <c r="AS4" s="1">
        <f aca="true" t="shared" si="8" ref="AS4:AS19">AL4+AR4</f>
        <v>125</v>
      </c>
    </row>
    <row r="5" spans="1:45" ht="12.75" customHeight="1">
      <c r="A5" s="1">
        <v>26</v>
      </c>
      <c r="B5" s="20">
        <f t="shared" si="0"/>
        <v>2</v>
      </c>
      <c r="C5" s="1" t="str">
        <f t="shared" si="1"/>
        <v>А4078</v>
      </c>
      <c r="D5" s="4" t="s">
        <v>31</v>
      </c>
      <c r="E5" s="1" t="s">
        <v>14</v>
      </c>
      <c r="F5" s="1">
        <v>1</v>
      </c>
      <c r="G5" s="1">
        <v>2</v>
      </c>
      <c r="H5" s="1" t="s">
        <v>48</v>
      </c>
      <c r="I5" s="1" t="s">
        <v>11</v>
      </c>
      <c r="J5" s="1" t="s">
        <v>19</v>
      </c>
      <c r="K5" s="1">
        <v>86</v>
      </c>
      <c r="L5" s="1">
        <v>18</v>
      </c>
      <c r="M5" s="1">
        <v>20</v>
      </c>
      <c r="N5" s="1">
        <v>20</v>
      </c>
      <c r="O5" s="1">
        <v>18</v>
      </c>
      <c r="P5" s="1">
        <v>0</v>
      </c>
      <c r="Q5" s="1">
        <f t="shared" si="2"/>
        <v>76</v>
      </c>
      <c r="R5" s="1">
        <f t="shared" si="3"/>
        <v>162</v>
      </c>
      <c r="S5" s="1" t="s">
        <v>10</v>
      </c>
      <c r="T5" s="1"/>
      <c r="U5" s="1">
        <v>76</v>
      </c>
      <c r="V5" s="1">
        <v>4</v>
      </c>
      <c r="W5" s="1" t="s">
        <v>19</v>
      </c>
      <c r="X5" s="1">
        <f t="shared" si="4"/>
        <v>4078</v>
      </c>
      <c r="Y5" s="1">
        <v>20</v>
      </c>
      <c r="Z5" s="1">
        <v>20</v>
      </c>
      <c r="AA5" s="1">
        <v>20</v>
      </c>
      <c r="AB5" s="1">
        <v>20</v>
      </c>
      <c r="AC5" s="1">
        <v>20</v>
      </c>
      <c r="AD5" s="1">
        <f t="shared" si="5"/>
        <v>100</v>
      </c>
      <c r="AE5" s="1" t="s">
        <v>17</v>
      </c>
      <c r="AF5" s="1">
        <v>4</v>
      </c>
      <c r="AG5" s="1" t="s">
        <v>73</v>
      </c>
      <c r="AH5" s="1">
        <v>22</v>
      </c>
      <c r="AI5" s="1">
        <v>25</v>
      </c>
      <c r="AJ5" s="1">
        <v>15</v>
      </c>
      <c r="AK5" s="1">
        <v>2</v>
      </c>
      <c r="AL5" s="1">
        <f t="shared" si="6"/>
        <v>64</v>
      </c>
      <c r="AM5" s="6">
        <v>2</v>
      </c>
      <c r="AN5" s="1">
        <v>25</v>
      </c>
      <c r="AO5" s="1">
        <v>25</v>
      </c>
      <c r="AP5" s="1">
        <v>4</v>
      </c>
      <c r="AQ5" s="1"/>
      <c r="AR5" s="1">
        <f t="shared" si="7"/>
        <v>54</v>
      </c>
      <c r="AS5" s="1">
        <f t="shared" si="8"/>
        <v>118</v>
      </c>
    </row>
    <row r="6" spans="1:45" ht="12.75" customHeight="1">
      <c r="A6" s="1">
        <v>135</v>
      </c>
      <c r="B6" s="20">
        <f t="shared" si="0"/>
        <v>3</v>
      </c>
      <c r="C6" s="14" t="str">
        <f t="shared" si="1"/>
        <v>А3405</v>
      </c>
      <c r="D6" s="15" t="s">
        <v>29</v>
      </c>
      <c r="E6" s="14" t="s">
        <v>14</v>
      </c>
      <c r="F6" s="14">
        <v>1</v>
      </c>
      <c r="G6" s="14">
        <v>11</v>
      </c>
      <c r="H6" s="14" t="s">
        <v>48</v>
      </c>
      <c r="I6" s="14" t="s">
        <v>15</v>
      </c>
      <c r="J6" s="14" t="s">
        <v>19</v>
      </c>
      <c r="K6" s="14">
        <v>46</v>
      </c>
      <c r="L6" s="14">
        <v>20</v>
      </c>
      <c r="M6" s="14">
        <v>0</v>
      </c>
      <c r="N6" s="14">
        <v>20</v>
      </c>
      <c r="O6" s="14">
        <v>5</v>
      </c>
      <c r="P6" s="14">
        <v>2</v>
      </c>
      <c r="Q6" s="14">
        <f t="shared" si="2"/>
        <v>47</v>
      </c>
      <c r="R6" s="14">
        <f t="shared" si="3"/>
        <v>93</v>
      </c>
      <c r="S6" s="14" t="s">
        <v>10</v>
      </c>
      <c r="T6" s="14"/>
      <c r="U6" s="14">
        <v>47</v>
      </c>
      <c r="V6" s="14">
        <v>3</v>
      </c>
      <c r="W6" s="14" t="s">
        <v>19</v>
      </c>
      <c r="X6" s="14">
        <f t="shared" si="4"/>
        <v>3405</v>
      </c>
      <c r="Y6" s="14">
        <v>1</v>
      </c>
      <c r="Z6" s="14">
        <v>20</v>
      </c>
      <c r="AA6" s="14">
        <v>20</v>
      </c>
      <c r="AB6" s="14">
        <v>2</v>
      </c>
      <c r="AC6" s="14">
        <v>1</v>
      </c>
      <c r="AD6" s="14">
        <f t="shared" si="5"/>
        <v>44</v>
      </c>
      <c r="AE6" s="4" t="s">
        <v>58</v>
      </c>
      <c r="AF6" s="1">
        <v>3</v>
      </c>
      <c r="AG6" s="1" t="s">
        <v>74</v>
      </c>
      <c r="AH6" s="1">
        <v>25</v>
      </c>
      <c r="AI6" s="1">
        <v>25</v>
      </c>
      <c r="AJ6" s="1">
        <v>0</v>
      </c>
      <c r="AK6" s="1">
        <v>3</v>
      </c>
      <c r="AL6" s="14">
        <f t="shared" si="6"/>
        <v>53</v>
      </c>
      <c r="AM6" s="6">
        <v>3</v>
      </c>
      <c r="AN6" s="1">
        <v>25</v>
      </c>
      <c r="AO6" s="1">
        <v>25</v>
      </c>
      <c r="AP6" s="1">
        <v>0</v>
      </c>
      <c r="AQ6" s="14"/>
      <c r="AR6" s="14">
        <f t="shared" si="7"/>
        <v>50</v>
      </c>
      <c r="AS6" s="1">
        <f t="shared" si="8"/>
        <v>103</v>
      </c>
    </row>
    <row r="7" spans="1:45" ht="12.75" customHeight="1">
      <c r="A7" s="1">
        <v>11</v>
      </c>
      <c r="B7" s="20">
        <f t="shared" si="0"/>
        <v>4</v>
      </c>
      <c r="C7" s="1" t="str">
        <f t="shared" si="1"/>
        <v>А4033</v>
      </c>
      <c r="D7" s="4" t="s">
        <v>30</v>
      </c>
      <c r="E7" s="1" t="s">
        <v>14</v>
      </c>
      <c r="F7" s="1">
        <v>1</v>
      </c>
      <c r="G7" s="1">
        <v>1</v>
      </c>
      <c r="H7" s="1" t="s">
        <v>48</v>
      </c>
      <c r="I7" s="1" t="s">
        <v>11</v>
      </c>
      <c r="J7" s="1" t="s">
        <v>19</v>
      </c>
      <c r="K7" s="1">
        <v>0</v>
      </c>
      <c r="L7" s="1">
        <v>20</v>
      </c>
      <c r="M7" s="1">
        <v>20</v>
      </c>
      <c r="N7" s="1">
        <v>15</v>
      </c>
      <c r="O7" s="1">
        <v>20</v>
      </c>
      <c r="P7" s="1">
        <v>2</v>
      </c>
      <c r="Q7" s="1">
        <f t="shared" si="2"/>
        <v>77</v>
      </c>
      <c r="R7" s="1">
        <f t="shared" si="3"/>
        <v>77</v>
      </c>
      <c r="S7" s="1" t="s">
        <v>10</v>
      </c>
      <c r="T7" s="1"/>
      <c r="U7" s="1">
        <v>77</v>
      </c>
      <c r="V7" s="1">
        <v>4</v>
      </c>
      <c r="W7" s="1" t="s">
        <v>19</v>
      </c>
      <c r="X7" s="1">
        <f t="shared" si="4"/>
        <v>4033</v>
      </c>
      <c r="Y7" s="1">
        <v>0</v>
      </c>
      <c r="Z7" s="1">
        <v>5</v>
      </c>
      <c r="AA7" s="1">
        <v>20</v>
      </c>
      <c r="AB7" s="1">
        <v>20</v>
      </c>
      <c r="AC7" s="1">
        <v>15</v>
      </c>
      <c r="AD7" s="1">
        <f t="shared" si="5"/>
        <v>60</v>
      </c>
      <c r="AE7" s="6" t="s">
        <v>15</v>
      </c>
      <c r="AF7" s="6">
        <v>4</v>
      </c>
      <c r="AG7" s="1" t="s">
        <v>76</v>
      </c>
      <c r="AH7" s="1">
        <v>17</v>
      </c>
      <c r="AI7" s="1">
        <v>12</v>
      </c>
      <c r="AJ7" s="1">
        <v>7</v>
      </c>
      <c r="AK7" s="1">
        <v>11</v>
      </c>
      <c r="AL7" s="1">
        <f t="shared" si="6"/>
        <v>47</v>
      </c>
      <c r="AM7" s="1">
        <v>3</v>
      </c>
      <c r="AN7" s="1">
        <v>25</v>
      </c>
      <c r="AO7" s="1">
        <v>18</v>
      </c>
      <c r="AP7" s="1">
        <v>13</v>
      </c>
      <c r="AQ7" s="1"/>
      <c r="AR7" s="1">
        <f t="shared" si="7"/>
        <v>56</v>
      </c>
      <c r="AS7" s="1">
        <f t="shared" si="8"/>
        <v>103</v>
      </c>
    </row>
    <row r="8" spans="1:45" ht="12.75" customHeight="1">
      <c r="A8" s="1">
        <v>239</v>
      </c>
      <c r="B8" s="20">
        <f t="shared" si="0"/>
        <v>4</v>
      </c>
      <c r="C8" s="1" t="str">
        <f t="shared" si="1"/>
        <v>А4717</v>
      </c>
      <c r="D8" s="4" t="s">
        <v>32</v>
      </c>
      <c r="E8" s="1" t="s">
        <v>14</v>
      </c>
      <c r="F8" s="1">
        <v>1</v>
      </c>
      <c r="G8" s="1">
        <v>22</v>
      </c>
      <c r="H8" s="1" t="s">
        <v>48</v>
      </c>
      <c r="I8" s="1" t="s">
        <v>11</v>
      </c>
      <c r="J8" s="1" t="s">
        <v>19</v>
      </c>
      <c r="K8" s="1">
        <v>97</v>
      </c>
      <c r="L8" s="1">
        <v>0</v>
      </c>
      <c r="M8" s="1">
        <v>15</v>
      </c>
      <c r="N8" s="1">
        <v>16</v>
      </c>
      <c r="O8" s="1">
        <v>20</v>
      </c>
      <c r="P8" s="1">
        <v>20</v>
      </c>
      <c r="Q8" s="1">
        <f t="shared" si="2"/>
        <v>71</v>
      </c>
      <c r="R8" s="1">
        <f t="shared" si="3"/>
        <v>168</v>
      </c>
      <c r="S8" s="1" t="s">
        <v>10</v>
      </c>
      <c r="T8" s="1"/>
      <c r="U8" s="1">
        <v>71</v>
      </c>
      <c r="V8" s="1">
        <v>4</v>
      </c>
      <c r="W8" s="1" t="s">
        <v>19</v>
      </c>
      <c r="X8" s="1">
        <f t="shared" si="4"/>
        <v>4717</v>
      </c>
      <c r="Y8" s="1">
        <v>0</v>
      </c>
      <c r="Z8" s="1">
        <v>5</v>
      </c>
      <c r="AA8" s="1">
        <v>20</v>
      </c>
      <c r="AB8" s="1">
        <v>20</v>
      </c>
      <c r="AC8" s="1">
        <v>20</v>
      </c>
      <c r="AD8" s="1">
        <f t="shared" si="5"/>
        <v>65</v>
      </c>
      <c r="AE8" s="6" t="s">
        <v>15</v>
      </c>
      <c r="AF8" s="16">
        <v>4</v>
      </c>
      <c r="AG8" s="14" t="s">
        <v>77</v>
      </c>
      <c r="AH8" s="14">
        <v>22</v>
      </c>
      <c r="AI8" s="14">
        <v>0</v>
      </c>
      <c r="AJ8" s="14">
        <v>12</v>
      </c>
      <c r="AK8" s="14">
        <v>13</v>
      </c>
      <c r="AL8" s="1">
        <f t="shared" si="6"/>
        <v>47</v>
      </c>
      <c r="AM8" s="1">
        <v>3</v>
      </c>
      <c r="AN8" s="14">
        <v>25</v>
      </c>
      <c r="AO8" s="1">
        <v>25</v>
      </c>
      <c r="AP8" s="14">
        <v>5</v>
      </c>
      <c r="AQ8" s="14"/>
      <c r="AR8" s="1">
        <f t="shared" si="7"/>
        <v>55</v>
      </c>
      <c r="AS8" s="1">
        <f t="shared" si="8"/>
        <v>102</v>
      </c>
    </row>
    <row r="9" spans="1:45" ht="12.75" customHeight="1" thickBot="1">
      <c r="A9" s="1">
        <v>142</v>
      </c>
      <c r="B9" s="23">
        <f t="shared" si="0"/>
        <v>6</v>
      </c>
      <c r="C9" s="24" t="str">
        <f t="shared" si="1"/>
        <v>А4426</v>
      </c>
      <c r="D9" s="27" t="s">
        <v>25</v>
      </c>
      <c r="E9" s="26" t="s">
        <v>23</v>
      </c>
      <c r="F9" s="26">
        <v>26</v>
      </c>
      <c r="G9" s="24">
        <v>11</v>
      </c>
      <c r="H9" s="26" t="s">
        <v>24</v>
      </c>
      <c r="I9" s="26" t="s">
        <v>11</v>
      </c>
      <c r="J9" s="26" t="s">
        <v>19</v>
      </c>
      <c r="K9" s="26"/>
      <c r="L9" s="26">
        <v>10</v>
      </c>
      <c r="M9" s="26">
        <v>18</v>
      </c>
      <c r="N9" s="26">
        <v>5</v>
      </c>
      <c r="O9" s="26">
        <v>5</v>
      </c>
      <c r="P9" s="26">
        <v>0</v>
      </c>
      <c r="Q9" s="26">
        <f t="shared" si="2"/>
        <v>38</v>
      </c>
      <c r="R9" s="26">
        <f t="shared" si="3"/>
        <v>38</v>
      </c>
      <c r="S9" s="24" t="s">
        <v>10</v>
      </c>
      <c r="T9" s="24"/>
      <c r="U9" s="24">
        <v>38</v>
      </c>
      <c r="V9" s="26">
        <v>4</v>
      </c>
      <c r="W9" s="26" t="s">
        <v>19</v>
      </c>
      <c r="X9" s="24">
        <f t="shared" si="4"/>
        <v>4426</v>
      </c>
      <c r="Y9" s="24">
        <v>0</v>
      </c>
      <c r="Z9" s="24">
        <v>19</v>
      </c>
      <c r="AA9" s="24">
        <v>20</v>
      </c>
      <c r="AB9" s="24">
        <v>20</v>
      </c>
      <c r="AC9" s="24">
        <v>0</v>
      </c>
      <c r="AD9" s="24">
        <f t="shared" si="5"/>
        <v>59</v>
      </c>
      <c r="AE9" s="26" t="s">
        <v>15</v>
      </c>
      <c r="AF9" s="26">
        <v>4</v>
      </c>
      <c r="AG9" s="24" t="s">
        <v>72</v>
      </c>
      <c r="AH9" s="24">
        <v>25</v>
      </c>
      <c r="AI9" s="24">
        <v>25</v>
      </c>
      <c r="AJ9" s="24">
        <v>13</v>
      </c>
      <c r="AK9" s="24">
        <v>5</v>
      </c>
      <c r="AL9" s="24">
        <f t="shared" si="6"/>
        <v>68</v>
      </c>
      <c r="AM9" s="26">
        <v>2</v>
      </c>
      <c r="AN9" s="24">
        <v>19</v>
      </c>
      <c r="AO9" s="24">
        <v>5</v>
      </c>
      <c r="AP9" s="24">
        <v>2</v>
      </c>
      <c r="AQ9" s="24"/>
      <c r="AR9" s="24">
        <f t="shared" si="7"/>
        <v>26</v>
      </c>
      <c r="AS9" s="24">
        <f t="shared" si="8"/>
        <v>94</v>
      </c>
    </row>
    <row r="10" spans="1:45" ht="12.75" customHeight="1">
      <c r="A10" s="1">
        <v>82</v>
      </c>
      <c r="B10" s="22">
        <f t="shared" si="0"/>
        <v>7</v>
      </c>
      <c r="C10" s="14" t="str">
        <f t="shared" si="1"/>
        <v>А4246</v>
      </c>
      <c r="D10" s="15" t="s">
        <v>36</v>
      </c>
      <c r="E10" s="14" t="s">
        <v>14</v>
      </c>
      <c r="F10" s="14">
        <v>1</v>
      </c>
      <c r="G10" s="14">
        <v>7</v>
      </c>
      <c r="H10" s="14" t="s">
        <v>48</v>
      </c>
      <c r="I10" s="14" t="s">
        <v>11</v>
      </c>
      <c r="J10" s="14" t="s">
        <v>19</v>
      </c>
      <c r="K10" s="14">
        <v>52</v>
      </c>
      <c r="L10" s="14">
        <v>3</v>
      </c>
      <c r="M10" s="14">
        <v>5</v>
      </c>
      <c r="N10" s="14">
        <v>15</v>
      </c>
      <c r="O10" s="14">
        <v>3</v>
      </c>
      <c r="P10" s="14">
        <v>0</v>
      </c>
      <c r="Q10" s="14">
        <f t="shared" si="2"/>
        <v>26</v>
      </c>
      <c r="R10" s="14">
        <f t="shared" si="3"/>
        <v>78</v>
      </c>
      <c r="S10" s="14" t="s">
        <v>10</v>
      </c>
      <c r="T10" s="14"/>
      <c r="U10" s="14">
        <v>26</v>
      </c>
      <c r="V10" s="14">
        <v>4</v>
      </c>
      <c r="W10" s="14" t="s">
        <v>19</v>
      </c>
      <c r="X10" s="14">
        <f t="shared" si="4"/>
        <v>4246</v>
      </c>
      <c r="Y10" s="14">
        <v>0</v>
      </c>
      <c r="Z10" s="14">
        <v>3</v>
      </c>
      <c r="AA10" s="14">
        <v>20</v>
      </c>
      <c r="AB10" s="14">
        <v>20</v>
      </c>
      <c r="AC10" s="14">
        <v>0</v>
      </c>
      <c r="AD10" s="14">
        <f t="shared" si="5"/>
        <v>43</v>
      </c>
      <c r="AE10" s="15" t="s">
        <v>58</v>
      </c>
      <c r="AF10" s="14">
        <v>4</v>
      </c>
      <c r="AG10" s="14" t="s">
        <v>80</v>
      </c>
      <c r="AH10" s="14">
        <v>22</v>
      </c>
      <c r="AI10" s="14">
        <v>5</v>
      </c>
      <c r="AJ10" s="14">
        <v>0</v>
      </c>
      <c r="AK10" s="14">
        <v>13</v>
      </c>
      <c r="AL10" s="14">
        <f t="shared" si="6"/>
        <v>40</v>
      </c>
      <c r="AM10" s="14" t="s">
        <v>85</v>
      </c>
      <c r="AN10" s="14">
        <v>23</v>
      </c>
      <c r="AO10" s="14">
        <v>23</v>
      </c>
      <c r="AP10" s="14">
        <v>1</v>
      </c>
      <c r="AQ10" s="14"/>
      <c r="AR10" s="14">
        <f t="shared" si="7"/>
        <v>47</v>
      </c>
      <c r="AS10" s="14">
        <f t="shared" si="8"/>
        <v>87</v>
      </c>
    </row>
    <row r="11" spans="1:45" ht="12.75" customHeight="1">
      <c r="A11" s="1">
        <v>72</v>
      </c>
      <c r="B11" s="20">
        <f t="shared" si="0"/>
        <v>8</v>
      </c>
      <c r="C11" s="1" t="str">
        <f t="shared" si="1"/>
        <v>А4216</v>
      </c>
      <c r="D11" s="9" t="s">
        <v>44</v>
      </c>
      <c r="E11" s="6" t="s">
        <v>43</v>
      </c>
      <c r="F11" s="6">
        <v>9</v>
      </c>
      <c r="G11" s="1">
        <v>6</v>
      </c>
      <c r="H11" s="10" t="s">
        <v>42</v>
      </c>
      <c r="I11" s="6" t="s">
        <v>11</v>
      </c>
      <c r="J11" s="6" t="s">
        <v>19</v>
      </c>
      <c r="K11" s="6"/>
      <c r="L11" s="6">
        <v>20</v>
      </c>
      <c r="M11" s="6">
        <v>20</v>
      </c>
      <c r="N11" s="6">
        <v>20</v>
      </c>
      <c r="O11" s="6">
        <v>0</v>
      </c>
      <c r="P11" s="6">
        <v>20</v>
      </c>
      <c r="Q11" s="6">
        <f t="shared" si="2"/>
        <v>80</v>
      </c>
      <c r="R11" s="6">
        <f t="shared" si="3"/>
        <v>80</v>
      </c>
      <c r="S11" s="6" t="s">
        <v>10</v>
      </c>
      <c r="T11" s="1"/>
      <c r="U11" s="1">
        <v>80</v>
      </c>
      <c r="V11" s="6">
        <v>4</v>
      </c>
      <c r="W11" s="6" t="s">
        <v>19</v>
      </c>
      <c r="X11" s="1">
        <f t="shared" si="4"/>
        <v>4216</v>
      </c>
      <c r="Y11" s="1">
        <v>5</v>
      </c>
      <c r="Z11" s="1">
        <v>10</v>
      </c>
      <c r="AA11" s="1">
        <v>20</v>
      </c>
      <c r="AB11" s="1">
        <v>20</v>
      </c>
      <c r="AC11" s="1">
        <v>20</v>
      </c>
      <c r="AD11" s="1">
        <f t="shared" si="5"/>
        <v>75</v>
      </c>
      <c r="AE11" s="6" t="s">
        <v>16</v>
      </c>
      <c r="AF11" s="6">
        <v>4</v>
      </c>
      <c r="AG11" s="1" t="s">
        <v>84</v>
      </c>
      <c r="AH11" s="1">
        <v>24</v>
      </c>
      <c r="AI11" s="1">
        <v>8</v>
      </c>
      <c r="AJ11" s="1">
        <v>1</v>
      </c>
      <c r="AK11" s="1">
        <v>2</v>
      </c>
      <c r="AL11" s="1">
        <f t="shared" si="6"/>
        <v>35</v>
      </c>
      <c r="AM11" s="1" t="s">
        <v>85</v>
      </c>
      <c r="AN11" s="1">
        <v>25</v>
      </c>
      <c r="AO11" s="1">
        <v>25</v>
      </c>
      <c r="AP11" s="1">
        <v>0</v>
      </c>
      <c r="AQ11" s="1"/>
      <c r="AR11" s="1">
        <f t="shared" si="7"/>
        <v>50</v>
      </c>
      <c r="AS11" s="1">
        <f t="shared" si="8"/>
        <v>85</v>
      </c>
    </row>
    <row r="12" spans="1:45" ht="12.75" customHeight="1">
      <c r="A12" s="1">
        <v>126</v>
      </c>
      <c r="B12" s="20">
        <f t="shared" si="0"/>
        <v>9</v>
      </c>
      <c r="C12" s="1" t="str">
        <f t="shared" si="1"/>
        <v>А4378</v>
      </c>
      <c r="D12" s="8" t="s">
        <v>41</v>
      </c>
      <c r="E12" s="1" t="s">
        <v>40</v>
      </c>
      <c r="F12" s="1">
        <v>14</v>
      </c>
      <c r="G12" s="1">
        <v>10</v>
      </c>
      <c r="H12" s="7" t="s">
        <v>39</v>
      </c>
      <c r="I12" s="1" t="s">
        <v>11</v>
      </c>
      <c r="J12" s="1" t="s">
        <v>19</v>
      </c>
      <c r="K12" s="1"/>
      <c r="L12" s="7">
        <v>2</v>
      </c>
      <c r="M12" s="7">
        <v>0</v>
      </c>
      <c r="N12" s="7">
        <v>20</v>
      </c>
      <c r="O12" s="7">
        <v>0</v>
      </c>
      <c r="P12" s="7">
        <v>0</v>
      </c>
      <c r="Q12" s="1">
        <f t="shared" si="2"/>
        <v>22</v>
      </c>
      <c r="R12" s="1">
        <f t="shared" si="3"/>
        <v>22</v>
      </c>
      <c r="S12" s="1" t="s">
        <v>10</v>
      </c>
      <c r="T12" s="1"/>
      <c r="U12" s="1">
        <v>22</v>
      </c>
      <c r="V12" s="1">
        <v>4</v>
      </c>
      <c r="W12" s="1" t="s">
        <v>19</v>
      </c>
      <c r="X12" s="1">
        <f t="shared" si="4"/>
        <v>4378</v>
      </c>
      <c r="Y12" s="1">
        <v>0</v>
      </c>
      <c r="Z12" s="1">
        <v>0</v>
      </c>
      <c r="AA12" s="1">
        <v>20</v>
      </c>
      <c r="AB12" s="1">
        <v>20</v>
      </c>
      <c r="AC12" s="1">
        <v>15</v>
      </c>
      <c r="AD12" s="1">
        <f t="shared" si="5"/>
        <v>55</v>
      </c>
      <c r="AE12" s="6" t="s">
        <v>15</v>
      </c>
      <c r="AF12" s="6">
        <v>4</v>
      </c>
      <c r="AG12" s="1">
        <v>3217017</v>
      </c>
      <c r="AH12" s="1">
        <v>24</v>
      </c>
      <c r="AI12" s="1">
        <v>25</v>
      </c>
      <c r="AJ12" s="1">
        <v>0</v>
      </c>
      <c r="AK12" s="1">
        <v>2</v>
      </c>
      <c r="AL12" s="1">
        <f t="shared" si="6"/>
        <v>51</v>
      </c>
      <c r="AM12" s="6">
        <v>3</v>
      </c>
      <c r="AN12" s="14">
        <v>23</v>
      </c>
      <c r="AO12" s="15"/>
      <c r="AP12" s="1">
        <v>0</v>
      </c>
      <c r="AQ12" s="1"/>
      <c r="AR12" s="1">
        <f t="shared" si="7"/>
        <v>23</v>
      </c>
      <c r="AS12" s="1">
        <f t="shared" si="8"/>
        <v>74</v>
      </c>
    </row>
    <row r="13" spans="1:45" ht="12.75" customHeight="1">
      <c r="A13" s="1">
        <v>175</v>
      </c>
      <c r="B13" s="20">
        <f t="shared" si="0"/>
        <v>10</v>
      </c>
      <c r="C13" s="1" t="str">
        <f t="shared" si="1"/>
        <v>А4525</v>
      </c>
      <c r="D13" s="4" t="s">
        <v>33</v>
      </c>
      <c r="E13" s="1" t="s">
        <v>14</v>
      </c>
      <c r="F13" s="1">
        <v>1</v>
      </c>
      <c r="G13" s="1">
        <v>14</v>
      </c>
      <c r="H13" s="1" t="s">
        <v>48</v>
      </c>
      <c r="I13" s="1" t="s">
        <v>11</v>
      </c>
      <c r="J13" s="1" t="s">
        <v>19</v>
      </c>
      <c r="K13" s="1">
        <v>73</v>
      </c>
      <c r="L13" s="1">
        <v>0</v>
      </c>
      <c r="M13" s="1">
        <v>20</v>
      </c>
      <c r="N13" s="1">
        <v>0</v>
      </c>
      <c r="O13" s="1">
        <v>0</v>
      </c>
      <c r="P13" s="1">
        <v>20</v>
      </c>
      <c r="Q13" s="1">
        <f t="shared" si="2"/>
        <v>40</v>
      </c>
      <c r="R13" s="1">
        <f t="shared" si="3"/>
        <v>113</v>
      </c>
      <c r="S13" s="1" t="s">
        <v>10</v>
      </c>
      <c r="T13" s="1"/>
      <c r="U13" s="1">
        <v>40</v>
      </c>
      <c r="V13" s="1">
        <v>4</v>
      </c>
      <c r="W13" s="1" t="s">
        <v>19</v>
      </c>
      <c r="X13" s="1">
        <f t="shared" si="4"/>
        <v>4525</v>
      </c>
      <c r="Y13" s="1">
        <v>0</v>
      </c>
      <c r="Z13" s="1">
        <v>20</v>
      </c>
      <c r="AA13" s="1">
        <v>20</v>
      </c>
      <c r="AB13" s="1">
        <v>0</v>
      </c>
      <c r="AC13" s="1">
        <v>20</v>
      </c>
      <c r="AD13" s="1">
        <f t="shared" si="5"/>
        <v>60</v>
      </c>
      <c r="AE13" s="6" t="s">
        <v>15</v>
      </c>
      <c r="AF13" s="6">
        <v>4</v>
      </c>
      <c r="AG13" s="1" t="s">
        <v>83</v>
      </c>
      <c r="AH13" s="1">
        <v>22</v>
      </c>
      <c r="AI13" s="1">
        <v>10</v>
      </c>
      <c r="AJ13" s="1">
        <v>9</v>
      </c>
      <c r="AK13" s="1">
        <v>0</v>
      </c>
      <c r="AL13" s="1">
        <f t="shared" si="6"/>
        <v>41</v>
      </c>
      <c r="AM13" s="1" t="s">
        <v>85</v>
      </c>
      <c r="AN13" s="1">
        <v>0</v>
      </c>
      <c r="AO13" s="1">
        <v>25</v>
      </c>
      <c r="AP13" s="1">
        <v>2</v>
      </c>
      <c r="AQ13" s="1"/>
      <c r="AR13" s="1">
        <f t="shared" si="7"/>
        <v>27</v>
      </c>
      <c r="AS13" s="1">
        <f t="shared" si="8"/>
        <v>68</v>
      </c>
    </row>
    <row r="14" spans="1:45" ht="12.75" customHeight="1">
      <c r="A14" s="1">
        <v>118</v>
      </c>
      <c r="B14" s="20">
        <f t="shared" si="0"/>
        <v>11</v>
      </c>
      <c r="C14" s="1" t="str">
        <f t="shared" si="1"/>
        <v>А4354</v>
      </c>
      <c r="D14" s="4" t="s">
        <v>35</v>
      </c>
      <c r="E14" s="1" t="s">
        <v>14</v>
      </c>
      <c r="F14" s="1">
        <v>1</v>
      </c>
      <c r="G14" s="1">
        <v>10</v>
      </c>
      <c r="H14" s="1" t="s">
        <v>48</v>
      </c>
      <c r="I14" s="1" t="s">
        <v>11</v>
      </c>
      <c r="J14" s="1" t="s">
        <v>19</v>
      </c>
      <c r="K14" s="1">
        <v>73</v>
      </c>
      <c r="L14" s="1">
        <v>0</v>
      </c>
      <c r="M14" s="1">
        <v>20</v>
      </c>
      <c r="N14" s="1">
        <v>15</v>
      </c>
      <c r="O14" s="1">
        <v>0</v>
      </c>
      <c r="P14" s="1">
        <v>0</v>
      </c>
      <c r="Q14" s="1">
        <f t="shared" si="2"/>
        <v>35</v>
      </c>
      <c r="R14" s="1">
        <f t="shared" si="3"/>
        <v>108</v>
      </c>
      <c r="S14" s="1" t="s">
        <v>10</v>
      </c>
      <c r="T14" s="1"/>
      <c r="U14" s="1">
        <v>35</v>
      </c>
      <c r="V14" s="1">
        <v>4</v>
      </c>
      <c r="W14" s="1" t="s">
        <v>19</v>
      </c>
      <c r="X14" s="1">
        <f t="shared" si="4"/>
        <v>4354</v>
      </c>
      <c r="Y14" s="1">
        <v>7</v>
      </c>
      <c r="Z14" s="1">
        <v>20</v>
      </c>
      <c r="AA14" s="1">
        <v>20</v>
      </c>
      <c r="AB14" s="1">
        <v>20</v>
      </c>
      <c r="AC14" s="1">
        <v>0</v>
      </c>
      <c r="AD14" s="1">
        <f t="shared" si="5"/>
        <v>67</v>
      </c>
      <c r="AE14" s="6" t="s">
        <v>15</v>
      </c>
      <c r="AF14" s="6">
        <v>4</v>
      </c>
      <c r="AG14" s="1" t="s">
        <v>81</v>
      </c>
      <c r="AH14" s="1">
        <v>25</v>
      </c>
      <c r="AI14" s="1">
        <v>5</v>
      </c>
      <c r="AJ14" s="1">
        <v>0</v>
      </c>
      <c r="AK14" s="1">
        <v>5</v>
      </c>
      <c r="AL14" s="1">
        <f t="shared" si="6"/>
        <v>35</v>
      </c>
      <c r="AM14" s="1" t="s">
        <v>85</v>
      </c>
      <c r="AN14" s="1">
        <v>3</v>
      </c>
      <c r="AO14" s="1">
        <v>25</v>
      </c>
      <c r="AP14" s="1">
        <v>3</v>
      </c>
      <c r="AQ14" s="1"/>
      <c r="AR14" s="1">
        <f t="shared" si="7"/>
        <v>31</v>
      </c>
      <c r="AS14" s="1">
        <f t="shared" si="8"/>
        <v>66</v>
      </c>
    </row>
    <row r="15" spans="1:45" ht="12.75" customHeight="1">
      <c r="A15" s="4"/>
      <c r="B15" s="20">
        <f t="shared" si="0"/>
        <v>11</v>
      </c>
      <c r="C15" s="1"/>
      <c r="D15" s="4" t="s">
        <v>64</v>
      </c>
      <c r="E15" s="1" t="s">
        <v>59</v>
      </c>
      <c r="F15" s="1"/>
      <c r="G15" s="1"/>
      <c r="H15" s="1" t="s">
        <v>63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4"/>
      <c r="W15" s="4"/>
      <c r="X15" s="1"/>
      <c r="Y15" s="4"/>
      <c r="Z15" s="4"/>
      <c r="AA15" s="4"/>
      <c r="AB15" s="4"/>
      <c r="AC15" s="4"/>
      <c r="AD15" s="4"/>
      <c r="AE15" s="4"/>
      <c r="AF15" s="6">
        <v>3</v>
      </c>
      <c r="AG15" s="1" t="s">
        <v>82</v>
      </c>
      <c r="AH15" s="1">
        <v>3</v>
      </c>
      <c r="AI15" s="1">
        <v>25</v>
      </c>
      <c r="AJ15" s="1">
        <v>0</v>
      </c>
      <c r="AK15" s="1">
        <v>7</v>
      </c>
      <c r="AL15" s="1">
        <f t="shared" si="6"/>
        <v>35</v>
      </c>
      <c r="AM15" s="1" t="s">
        <v>85</v>
      </c>
      <c r="AN15" s="1">
        <v>0</v>
      </c>
      <c r="AO15" s="1">
        <v>25</v>
      </c>
      <c r="AP15" s="1">
        <v>1</v>
      </c>
      <c r="AQ15" s="1"/>
      <c r="AR15" s="1">
        <f t="shared" si="7"/>
        <v>26</v>
      </c>
      <c r="AS15" s="1">
        <f t="shared" si="8"/>
        <v>61</v>
      </c>
    </row>
    <row r="16" spans="1:45" ht="12.75" customHeight="1">
      <c r="A16" s="1">
        <v>20</v>
      </c>
      <c r="B16" s="20">
        <f t="shared" si="0"/>
        <v>13</v>
      </c>
      <c r="C16" s="1" t="str">
        <f>CONCATENATE(W16,X16)</f>
        <v>А4060</v>
      </c>
      <c r="D16" s="4" t="s">
        <v>34</v>
      </c>
      <c r="E16" s="1" t="s">
        <v>14</v>
      </c>
      <c r="F16" s="1">
        <v>1</v>
      </c>
      <c r="G16" s="1">
        <v>2</v>
      </c>
      <c r="H16" s="1" t="s">
        <v>48</v>
      </c>
      <c r="I16" s="1" t="s">
        <v>11</v>
      </c>
      <c r="J16" s="1" t="s">
        <v>19</v>
      </c>
      <c r="K16" s="1">
        <v>44</v>
      </c>
      <c r="L16" s="1">
        <v>2</v>
      </c>
      <c r="M16" s="1">
        <v>20</v>
      </c>
      <c r="N16" s="1">
        <v>15</v>
      </c>
      <c r="O16" s="1">
        <v>0</v>
      </c>
      <c r="P16" s="1">
        <v>0</v>
      </c>
      <c r="Q16" s="1">
        <f>SUM(L16:P16)</f>
        <v>37</v>
      </c>
      <c r="R16" s="1">
        <f>SUM(Q16,K16)</f>
        <v>81</v>
      </c>
      <c r="S16" s="1" t="s">
        <v>10</v>
      </c>
      <c r="T16" s="1"/>
      <c r="U16" s="1">
        <v>37</v>
      </c>
      <c r="V16" s="1">
        <v>4</v>
      </c>
      <c r="W16" s="1" t="s">
        <v>19</v>
      </c>
      <c r="X16" s="1">
        <f>V16*1000+3*A16</f>
        <v>4060</v>
      </c>
      <c r="Y16" s="1">
        <v>0</v>
      </c>
      <c r="Z16" s="1">
        <v>0</v>
      </c>
      <c r="AA16" s="1">
        <v>8</v>
      </c>
      <c r="AB16" s="1">
        <v>20</v>
      </c>
      <c r="AC16" s="1">
        <v>20</v>
      </c>
      <c r="AD16" s="1">
        <f>SUM(Y16:AC16)</f>
        <v>48</v>
      </c>
      <c r="AE16" s="4" t="s">
        <v>58</v>
      </c>
      <c r="AF16" s="6">
        <v>4</v>
      </c>
      <c r="AG16" s="1" t="s">
        <v>79</v>
      </c>
      <c r="AH16" s="1">
        <v>25</v>
      </c>
      <c r="AI16" s="1">
        <v>8</v>
      </c>
      <c r="AJ16" s="1">
        <v>7</v>
      </c>
      <c r="AK16" s="1">
        <v>2</v>
      </c>
      <c r="AL16" s="1">
        <f t="shared" si="6"/>
        <v>42</v>
      </c>
      <c r="AM16" s="1" t="s">
        <v>85</v>
      </c>
      <c r="AN16" s="14">
        <v>2</v>
      </c>
      <c r="AO16" s="1">
        <v>13</v>
      </c>
      <c r="AP16" s="1">
        <v>2</v>
      </c>
      <c r="AQ16" s="1"/>
      <c r="AR16" s="1">
        <f t="shared" si="7"/>
        <v>17</v>
      </c>
      <c r="AS16" s="1">
        <f t="shared" si="8"/>
        <v>59</v>
      </c>
    </row>
    <row r="17" spans="1:45" ht="12.75" customHeight="1">
      <c r="A17" s="4"/>
      <c r="B17" s="20">
        <f t="shared" si="0"/>
        <v>14</v>
      </c>
      <c r="C17" s="1"/>
      <c r="D17" s="5" t="s">
        <v>65</v>
      </c>
      <c r="E17" s="1" t="s">
        <v>61</v>
      </c>
      <c r="F17" s="1"/>
      <c r="G17" s="1"/>
      <c r="H17" s="1" t="s">
        <v>38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4"/>
      <c r="W17" s="4"/>
      <c r="X17" s="1"/>
      <c r="Y17" s="4"/>
      <c r="Z17" s="4"/>
      <c r="AA17" s="4"/>
      <c r="AB17" s="4"/>
      <c r="AC17" s="4"/>
      <c r="AD17" s="4"/>
      <c r="AE17" s="4"/>
      <c r="AF17" s="1">
        <v>4</v>
      </c>
      <c r="AG17" s="1">
        <v>27081986</v>
      </c>
      <c r="AH17" s="1">
        <v>22</v>
      </c>
      <c r="AI17" s="1">
        <v>25</v>
      </c>
      <c r="AJ17" s="1">
        <v>0</v>
      </c>
      <c r="AK17" s="1">
        <v>2</v>
      </c>
      <c r="AL17" s="1">
        <f t="shared" si="6"/>
        <v>49</v>
      </c>
      <c r="AM17" s="1">
        <v>3</v>
      </c>
      <c r="AN17" s="1">
        <v>0</v>
      </c>
      <c r="AO17" s="1">
        <v>2</v>
      </c>
      <c r="AP17" s="1">
        <v>1</v>
      </c>
      <c r="AQ17" s="1"/>
      <c r="AR17" s="1">
        <f t="shared" si="7"/>
        <v>3</v>
      </c>
      <c r="AS17" s="1">
        <f t="shared" si="8"/>
        <v>52</v>
      </c>
    </row>
    <row r="18" spans="1:45" ht="12.75" customHeight="1">
      <c r="A18" s="4"/>
      <c r="B18" s="20">
        <f t="shared" si="0"/>
        <v>15</v>
      </c>
      <c r="C18" s="1"/>
      <c r="D18" s="5" t="s">
        <v>62</v>
      </c>
      <c r="E18" s="1" t="s">
        <v>66</v>
      </c>
      <c r="F18" s="1"/>
      <c r="G18" s="1"/>
      <c r="H18" s="1" t="s">
        <v>67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4"/>
      <c r="W18" s="4"/>
      <c r="X18" s="1"/>
      <c r="Y18" s="4"/>
      <c r="Z18" s="4"/>
      <c r="AA18" s="4"/>
      <c r="AB18" s="4"/>
      <c r="AC18" s="4"/>
      <c r="AD18" s="4"/>
      <c r="AE18" s="4"/>
      <c r="AF18" s="1">
        <v>3</v>
      </c>
      <c r="AG18" s="1" t="s">
        <v>75</v>
      </c>
      <c r="AH18" s="1">
        <v>25</v>
      </c>
      <c r="AI18" s="1">
        <v>25</v>
      </c>
      <c r="AJ18" s="1">
        <v>0</v>
      </c>
      <c r="AK18" s="1">
        <v>0</v>
      </c>
      <c r="AL18" s="1">
        <f t="shared" si="6"/>
        <v>50</v>
      </c>
      <c r="AM18" s="1">
        <v>3</v>
      </c>
      <c r="AN18" s="1">
        <v>0</v>
      </c>
      <c r="AO18" s="1">
        <v>0</v>
      </c>
      <c r="AP18" s="1">
        <v>1</v>
      </c>
      <c r="AQ18" s="1"/>
      <c r="AR18" s="1">
        <f t="shared" si="7"/>
        <v>1</v>
      </c>
      <c r="AS18" s="1">
        <f t="shared" si="8"/>
        <v>51</v>
      </c>
    </row>
    <row r="19" spans="1:45" ht="12.75" customHeight="1" thickBot="1">
      <c r="A19" s="1">
        <v>237</v>
      </c>
      <c r="B19" s="23">
        <f t="shared" si="0"/>
        <v>16</v>
      </c>
      <c r="C19" s="24" t="str">
        <f>CONCATENATE(W19,X19)</f>
        <v>Б4711</v>
      </c>
      <c r="D19" s="25" t="s">
        <v>47</v>
      </c>
      <c r="E19" s="24" t="s">
        <v>45</v>
      </c>
      <c r="F19" s="24">
        <v>12</v>
      </c>
      <c r="G19" s="24">
        <v>22</v>
      </c>
      <c r="H19" s="24" t="s">
        <v>46</v>
      </c>
      <c r="I19" s="26" t="s">
        <v>11</v>
      </c>
      <c r="J19" s="26" t="s">
        <v>20</v>
      </c>
      <c r="K19" s="24"/>
      <c r="L19" s="24">
        <v>0</v>
      </c>
      <c r="M19" s="24">
        <v>0</v>
      </c>
      <c r="N19" s="24">
        <v>20</v>
      </c>
      <c r="O19" s="24">
        <v>20</v>
      </c>
      <c r="P19" s="24">
        <v>15</v>
      </c>
      <c r="Q19" s="24">
        <f>SUM(L19:P19)</f>
        <v>55</v>
      </c>
      <c r="R19" s="24">
        <f>SUM(Q19,K19)</f>
        <v>55</v>
      </c>
      <c r="S19" s="24" t="s">
        <v>10</v>
      </c>
      <c r="T19" s="24"/>
      <c r="U19" s="24">
        <v>55</v>
      </c>
      <c r="V19" s="26">
        <v>4</v>
      </c>
      <c r="W19" s="26" t="s">
        <v>20</v>
      </c>
      <c r="X19" s="24">
        <f>V19*1000+3*A19</f>
        <v>4711</v>
      </c>
      <c r="Y19" s="24">
        <v>20</v>
      </c>
      <c r="Z19" s="24">
        <v>20</v>
      </c>
      <c r="AA19" s="24">
        <v>13</v>
      </c>
      <c r="AB19" s="24">
        <v>19</v>
      </c>
      <c r="AC19" s="24">
        <v>20</v>
      </c>
      <c r="AD19" s="24">
        <f>SUM(Y19:AC19)</f>
        <v>92</v>
      </c>
      <c r="AE19" s="24">
        <v>2</v>
      </c>
      <c r="AF19" s="24">
        <v>4</v>
      </c>
      <c r="AG19" s="24" t="s">
        <v>78</v>
      </c>
      <c r="AH19" s="24">
        <v>17</v>
      </c>
      <c r="AI19" s="24">
        <v>25</v>
      </c>
      <c r="AJ19" s="24">
        <v>0</v>
      </c>
      <c r="AK19" s="24">
        <v>0</v>
      </c>
      <c r="AL19" s="24">
        <f t="shared" si="6"/>
        <v>42</v>
      </c>
      <c r="AM19" s="24" t="s">
        <v>85</v>
      </c>
      <c r="AN19" s="24">
        <v>0</v>
      </c>
      <c r="AO19" s="24">
        <v>0</v>
      </c>
      <c r="AP19" s="24">
        <v>0</v>
      </c>
      <c r="AQ19" s="24"/>
      <c r="AR19" s="24">
        <f t="shared" si="7"/>
        <v>0</v>
      </c>
      <c r="AS19" s="24">
        <f t="shared" si="8"/>
        <v>42</v>
      </c>
    </row>
    <row r="20" spans="1:45" ht="12.75" customHeight="1">
      <c r="A20" s="1">
        <v>124</v>
      </c>
      <c r="B20" s="20">
        <f>IF(AL20=AK19,B19,ROW(B20)-3)</f>
        <v>17</v>
      </c>
      <c r="C20" s="1" t="str">
        <f>CONCATENATE(W20,X20)</f>
        <v>А2372</v>
      </c>
      <c r="D20" s="4" t="s">
        <v>50</v>
      </c>
      <c r="E20" s="1" t="s">
        <v>49</v>
      </c>
      <c r="F20" s="1">
        <v>20</v>
      </c>
      <c r="G20" s="1">
        <v>10</v>
      </c>
      <c r="H20" s="1" t="s">
        <v>37</v>
      </c>
      <c r="I20" s="6" t="s">
        <v>16</v>
      </c>
      <c r="J20" s="1" t="s">
        <v>19</v>
      </c>
      <c r="K20" s="1"/>
      <c r="L20" s="1"/>
      <c r="M20" s="1"/>
      <c r="N20" s="1"/>
      <c r="O20" s="1"/>
      <c r="P20" s="1"/>
      <c r="Q20" s="6">
        <v>100</v>
      </c>
      <c r="R20" s="6">
        <f>SUM(Q20,K20)</f>
        <v>100</v>
      </c>
      <c r="S20" s="1" t="s">
        <v>10</v>
      </c>
      <c r="T20" s="6"/>
      <c r="U20" s="1">
        <v>100</v>
      </c>
      <c r="V20" s="6">
        <v>2</v>
      </c>
      <c r="W20" s="1" t="s">
        <v>19</v>
      </c>
      <c r="X20" s="1">
        <f>V20*1000+3*A20</f>
        <v>2372</v>
      </c>
      <c r="Y20" s="1">
        <v>20</v>
      </c>
      <c r="Z20" s="1">
        <v>20</v>
      </c>
      <c r="AA20" s="1">
        <v>20</v>
      </c>
      <c r="AB20" s="1">
        <v>20</v>
      </c>
      <c r="AC20" s="1">
        <v>20</v>
      </c>
      <c r="AD20" s="1">
        <f>SUM(Y20:AC20)</f>
        <v>100</v>
      </c>
      <c r="AE20" s="1" t="s">
        <v>17</v>
      </c>
      <c r="AF20" s="1">
        <v>2</v>
      </c>
      <c r="AG20" s="1" t="s">
        <v>69</v>
      </c>
      <c r="AH20" s="1">
        <v>25</v>
      </c>
      <c r="AI20" s="1">
        <v>25</v>
      </c>
      <c r="AJ20" s="1">
        <v>25</v>
      </c>
      <c r="AK20" s="1">
        <v>25</v>
      </c>
      <c r="AL20" s="1">
        <f t="shared" si="6"/>
        <v>100</v>
      </c>
      <c r="AM20" s="6">
        <v>1</v>
      </c>
      <c r="AN20" s="1">
        <v>23</v>
      </c>
      <c r="AO20" s="1">
        <v>21</v>
      </c>
      <c r="AP20" s="1">
        <v>4</v>
      </c>
      <c r="AQ20" s="1">
        <v>0</v>
      </c>
      <c r="AR20" s="1">
        <f t="shared" si="7"/>
        <v>48</v>
      </c>
      <c r="AS20" s="14"/>
    </row>
    <row r="21" spans="1:45" ht="12.75" customHeight="1">
      <c r="A21" s="4"/>
      <c r="B21" s="20">
        <f>IF(AL21=AL20,B20,ROW(B21)-3)</f>
        <v>18</v>
      </c>
      <c r="C21" s="1"/>
      <c r="D21" s="11" t="s">
        <v>60</v>
      </c>
      <c r="E21" s="1" t="s">
        <v>61</v>
      </c>
      <c r="F21" s="1"/>
      <c r="G21" s="1"/>
      <c r="H21" s="7" t="s">
        <v>37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4"/>
      <c r="W21" s="4"/>
      <c r="X21" s="1"/>
      <c r="Y21" s="4"/>
      <c r="Z21" s="4"/>
      <c r="AA21" s="4"/>
      <c r="AB21" s="4"/>
      <c r="AC21" s="4"/>
      <c r="AD21" s="4"/>
      <c r="AE21" s="4"/>
      <c r="AF21" s="6">
        <v>2</v>
      </c>
      <c r="AG21" s="1">
        <v>23571113</v>
      </c>
      <c r="AH21" s="1">
        <v>25</v>
      </c>
      <c r="AI21" s="1">
        <v>25</v>
      </c>
      <c r="AJ21" s="1">
        <v>0</v>
      </c>
      <c r="AK21" s="1">
        <v>25</v>
      </c>
      <c r="AL21" s="1">
        <f t="shared" si="6"/>
        <v>75</v>
      </c>
      <c r="AM21" s="6">
        <v>2</v>
      </c>
      <c r="AN21" s="1">
        <v>0</v>
      </c>
      <c r="AO21" s="1">
        <v>2</v>
      </c>
      <c r="AP21" s="1">
        <v>4</v>
      </c>
      <c r="AQ21" s="1"/>
      <c r="AR21" s="1">
        <f t="shared" si="7"/>
        <v>6</v>
      </c>
      <c r="AS21" s="1"/>
    </row>
    <row r="22" spans="1:45" ht="12.75" customHeight="1">
      <c r="A22" s="1">
        <v>250</v>
      </c>
      <c r="B22" s="20">
        <f>IF(AL22=AL21,B21,ROW(B22)-3)</f>
        <v>19</v>
      </c>
      <c r="C22" s="14" t="str">
        <f>CONCATENATE(W22,X22)</f>
        <v>А2750</v>
      </c>
      <c r="D22" s="15" t="s">
        <v>27</v>
      </c>
      <c r="E22" s="14" t="s">
        <v>14</v>
      </c>
      <c r="F22" s="14">
        <v>1</v>
      </c>
      <c r="G22" s="14">
        <v>23</v>
      </c>
      <c r="H22" s="14" t="s">
        <v>48</v>
      </c>
      <c r="I22" s="14" t="s">
        <v>16</v>
      </c>
      <c r="J22" s="14" t="s">
        <v>19</v>
      </c>
      <c r="K22" s="14">
        <v>76</v>
      </c>
      <c r="L22" s="14">
        <v>20</v>
      </c>
      <c r="M22" s="14">
        <v>19</v>
      </c>
      <c r="N22" s="14">
        <v>0</v>
      </c>
      <c r="O22" s="14">
        <v>20</v>
      </c>
      <c r="P22" s="14">
        <v>2</v>
      </c>
      <c r="Q22" s="14">
        <f>SUM(L22:P22)</f>
        <v>61</v>
      </c>
      <c r="R22" s="14">
        <f>SUM(Q22,K22)</f>
        <v>137</v>
      </c>
      <c r="S22" s="14" t="s">
        <v>10</v>
      </c>
      <c r="T22" s="14"/>
      <c r="U22" s="14">
        <v>61</v>
      </c>
      <c r="V22" s="14">
        <v>2</v>
      </c>
      <c r="W22" s="14" t="s">
        <v>19</v>
      </c>
      <c r="X22" s="14">
        <f>V22*1000+3*A22</f>
        <v>2750</v>
      </c>
      <c r="Y22" s="14">
        <v>20</v>
      </c>
      <c r="Z22" s="14">
        <v>2</v>
      </c>
      <c r="AA22" s="14">
        <v>20</v>
      </c>
      <c r="AB22" s="14">
        <v>1</v>
      </c>
      <c r="AC22" s="14">
        <v>19</v>
      </c>
      <c r="AD22" s="14">
        <f>SUM(Y22:AC22)</f>
        <v>62</v>
      </c>
      <c r="AE22" s="6" t="s">
        <v>15</v>
      </c>
      <c r="AF22" s="6">
        <v>2</v>
      </c>
      <c r="AG22" s="1" t="s">
        <v>70</v>
      </c>
      <c r="AH22" s="1">
        <v>25</v>
      </c>
      <c r="AI22" s="1">
        <v>25</v>
      </c>
      <c r="AJ22" s="1">
        <v>7</v>
      </c>
      <c r="AK22" s="1">
        <v>3</v>
      </c>
      <c r="AL22" s="14">
        <f t="shared" si="6"/>
        <v>60</v>
      </c>
      <c r="AM22" s="6">
        <v>3</v>
      </c>
      <c r="AN22" s="1"/>
      <c r="AO22" s="1"/>
      <c r="AP22" s="1"/>
      <c r="AQ22" s="14"/>
      <c r="AR22" s="14">
        <f t="shared" si="7"/>
        <v>0</v>
      </c>
      <c r="AS22" s="14"/>
    </row>
    <row r="23" spans="1:45" ht="12.75" customHeight="1" thickBot="1">
      <c r="A23" s="1">
        <v>144</v>
      </c>
      <c r="B23" s="23">
        <f>IF(AL23=AL22,B22,ROW(B23)-3)</f>
        <v>20</v>
      </c>
      <c r="C23" s="24" t="str">
        <f>CONCATENATE(W23,X23)</f>
        <v>А2432</v>
      </c>
      <c r="D23" s="25" t="s">
        <v>26</v>
      </c>
      <c r="E23" s="24" t="s">
        <v>14</v>
      </c>
      <c r="F23" s="24">
        <v>1</v>
      </c>
      <c r="G23" s="24">
        <v>11</v>
      </c>
      <c r="H23" s="24" t="s">
        <v>48</v>
      </c>
      <c r="I23" s="24" t="s">
        <v>16</v>
      </c>
      <c r="J23" s="24" t="s">
        <v>19</v>
      </c>
      <c r="K23" s="24">
        <v>58</v>
      </c>
      <c r="L23" s="24">
        <v>20</v>
      </c>
      <c r="M23" s="24">
        <v>15</v>
      </c>
      <c r="N23" s="24">
        <v>0</v>
      </c>
      <c r="O23" s="24">
        <v>20</v>
      </c>
      <c r="P23" s="24">
        <v>20</v>
      </c>
      <c r="Q23" s="24">
        <f>SUM(L23:P23)</f>
        <v>75</v>
      </c>
      <c r="R23" s="24">
        <f>SUM(Q23,K23)</f>
        <v>133</v>
      </c>
      <c r="S23" s="24" t="s">
        <v>10</v>
      </c>
      <c r="T23" s="24"/>
      <c r="U23" s="24">
        <v>75</v>
      </c>
      <c r="V23" s="24">
        <v>2</v>
      </c>
      <c r="W23" s="24" t="s">
        <v>19</v>
      </c>
      <c r="X23" s="24">
        <f>V23*1000+3*A23</f>
        <v>2432</v>
      </c>
      <c r="Y23" s="24">
        <v>20</v>
      </c>
      <c r="Z23" s="24">
        <v>20</v>
      </c>
      <c r="AA23" s="24">
        <v>20</v>
      </c>
      <c r="AB23" s="24">
        <v>10</v>
      </c>
      <c r="AC23" s="24">
        <v>20</v>
      </c>
      <c r="AD23" s="24">
        <f>SUM(Y23:AC23)</f>
        <v>90</v>
      </c>
      <c r="AE23" s="24" t="s">
        <v>17</v>
      </c>
      <c r="AF23" s="26">
        <v>2</v>
      </c>
      <c r="AG23" s="24">
        <v>22219</v>
      </c>
      <c r="AH23" s="24">
        <v>25</v>
      </c>
      <c r="AI23" s="24">
        <v>23</v>
      </c>
      <c r="AJ23" s="24">
        <v>0</v>
      </c>
      <c r="AK23" s="24">
        <v>5</v>
      </c>
      <c r="AL23" s="24">
        <f t="shared" si="6"/>
        <v>53</v>
      </c>
      <c r="AM23" s="26">
        <v>3</v>
      </c>
      <c r="AN23" s="24">
        <v>4</v>
      </c>
      <c r="AO23" s="24">
        <v>20</v>
      </c>
      <c r="AP23" s="24">
        <v>24</v>
      </c>
      <c r="AQ23" s="24"/>
      <c r="AR23" s="24">
        <f t="shared" si="7"/>
        <v>48</v>
      </c>
      <c r="AS23" s="24"/>
    </row>
  </sheetData>
  <printOptions horizontalCentered="1"/>
  <pageMargins left="0.5118110236220472" right="0.6299212598425197" top="0.33" bottom="0.31496062992125984" header="0.31496062992125984" footer="0.31496062992125984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Novakovic</dc:creator>
  <cp:keywords/>
  <dc:description/>
  <cp:lastModifiedBy>aa</cp:lastModifiedBy>
  <cp:lastPrinted>2005-04-17T16:30:39Z</cp:lastPrinted>
  <dcterms:created xsi:type="dcterms:W3CDTF">2004-12-06T08:17:17Z</dcterms:created>
  <dcterms:modified xsi:type="dcterms:W3CDTF">2005-04-18T18:45:01Z</dcterms:modified>
  <cp:category/>
  <cp:version/>
  <cp:contentType/>
  <cp:contentStatus/>
</cp:coreProperties>
</file>